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4.- CONTRATOS 2022\7.- OP-07- MANTTO. MUELLES, PATIOS Y VIALIDADES\6.- J. ACLARACIONES\"/>
    </mc:Choice>
  </mc:AlternateContent>
  <bookViews>
    <workbookView xWindow="0" yWindow="0" windowWidth="28800" windowHeight="11535"/>
  </bookViews>
  <sheets>
    <sheet name="E.- MTTO MUELLES Y PATIOS" sheetId="1" r:id="rId1"/>
  </sheets>
  <definedNames>
    <definedName name="_xlnm.Print_Area" localSheetId="0">'E.- MTTO MUELLES Y PATIOS'!$B$1:$G$34</definedName>
    <definedName name="_xlnm.Print_Titles" localSheetId="0">'E.- MTTO MUELLES Y PATIOS'!$1:$8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2" i="1" l="1"/>
  <c r="G31" i="1"/>
  <c r="G30" i="1"/>
  <c r="G28" i="1"/>
  <c r="G20" i="1"/>
  <c r="G42" i="1" l="1"/>
  <c r="F41" i="1"/>
  <c r="G41" i="1" s="1"/>
  <c r="G40" i="1"/>
  <c r="F40" i="1"/>
  <c r="G38" i="1"/>
  <c r="G37" i="1"/>
  <c r="G36" i="1"/>
  <c r="G35" i="1"/>
  <c r="G26" i="1"/>
  <c r="G25" i="1"/>
  <c r="G24" i="1"/>
  <c r="G23" i="1"/>
  <c r="G19" i="1"/>
  <c r="F18" i="1"/>
  <c r="G18" i="1" s="1"/>
  <c r="F16" i="1"/>
  <c r="G16" i="1" s="1"/>
  <c r="F15" i="1"/>
  <c r="G15" i="1" s="1"/>
  <c r="G14" i="1"/>
  <c r="F14" i="1"/>
  <c r="F13" i="1"/>
  <c r="G13" i="1" s="1"/>
  <c r="G12" i="1"/>
  <c r="F12" i="1"/>
  <c r="F43" i="1" l="1"/>
  <c r="G43" i="1" s="1"/>
  <c r="G44" i="1" s="1"/>
</calcChain>
</file>

<file path=xl/sharedStrings.xml><?xml version="1.0" encoding="utf-8"?>
<sst xmlns="http://schemas.openxmlformats.org/spreadsheetml/2006/main" count="90" uniqueCount="71">
  <si>
    <t>CLAVE</t>
  </si>
  <si>
    <t>DESCRIPCIÓN</t>
  </si>
  <si>
    <t>UNIDAD</t>
  </si>
  <si>
    <t>P.U.</t>
  </si>
  <si>
    <t>CANT</t>
  </si>
  <si>
    <t>IMPORTE</t>
  </si>
  <si>
    <t>MANTENIMIENTO A INFRAESTRUCTURA PORTUARIA EN MUELLES, PATIOS Y VIALIDADES</t>
  </si>
  <si>
    <t>MUELLE DE CARGA GENERAL Y MUELLES 1,2,3</t>
  </si>
  <si>
    <t>REHABILITACION TOTAL DE MUROS PANTALLAS</t>
  </si>
  <si>
    <t>E.12</t>
  </si>
  <si>
    <t>DEMOLICION Y RETIRO DE PANTALLAS DE MUELLE DE CARGA GENERAL Y EN MUELLES 1,2,3, CONSIDERANDO RETIRO DE ACERO DAÑADO POR CORROSIÓN Y CONCRETO DE ACUERDO A PLANOS ASIPONA-TOPO-DPC-P-024-22 Y ASIPONA-TOPO-DPC-P-025-22, INCLUYE:  DESPERDICIOS Y LO INDICADO EN LA ESPECIFICACIÓN PARTICULAR DEL PRESENTE CONCEPTO DE TRABAJO, MANO DE OBRA Y HERRAMIENTA Y TODO LO NECESARIO PARA SU CORRECTA EJECUCIÓN.</t>
  </si>
  <si>
    <t>M2</t>
  </si>
  <si>
    <t>E.13</t>
  </si>
  <si>
    <t>SUMINISTRO Y COLOCACION DE ACERO  EN PANTALLAS DE MUELLE DE CARGA GENERAL Y EN MUELLES 1,2,3,  DE ACUERDO A PLANOS ASIPONA-TOPO-DPC-P-024-22 Y ASIPONA-TOPO-DPC-P-025-22, INCLUYE: SUMINISTROS, HABILITADOS, DESPERDICIOS, COLOCACIÓN Y LO INDICADO EN LA ESPECIFICACIÓN PARTICULAR DEL PRESENTE CONCEPTO DE TRABAJO, MANO DE OBRA Y HERRAMIENTA Y TODO LO NECESARIO PARA SU CORRECTA EJECUCIÓN.</t>
  </si>
  <si>
    <t>E.14</t>
  </si>
  <si>
    <t>CIMBRA EN ACABADO APARENTE DOBLE CARA A PLOMO Y NIVELES PARA RECIBIR MORTERO/CONCRETO, MEDIDA POR SUPERFICIE DE CONTACTO SOBRE LOS ELEMENTOS ESTRUCTURALES (PANTALLAS) DEL MUELLE DE CARGA GENERAL Y MUELLES 1,2,3, INCLUYE: CIMBRA FALSA, SUMINISTRO, HABILITADO, DESPERDICIOS, COLOCACIÓN, DESCIMBRA Y LO INDICADO EN LA ESPECIFICACIÓN PARTICULAR DEL PRESENTE CONCEPTO DE TRABAJO, MANO DE OBRA Y HERRAMIENTA Y TODO LO NECESARIO PARA SU CORRECTA EJECUCIÓN.</t>
  </si>
  <si>
    <t>E.15</t>
  </si>
  <si>
    <t>SUMINISTRO Y COLOCACIÓN DE CONCRETO PREMEZCLADO F’C= 300 KG/CM2, CON CEMENTO RESISTENTE A LOS SULFATOS, GRANULOMETRÍA CONTROLADA, REVENIMIENTO NO MAYOR A 14.00 CM, RELACIÓN AGUA/CEMENTO NO MAYOR A 0.45 Y ADITIVO DE CONTROL DE VOLUMEN DEL MUELLE DE CARGA GENERAL Y MUELLES 1,2,3, DE ACUERDO A PLANOS ASIPONA-TOPO-DPC-P-024-22 Y ASIPONA-TOPO-DPC-P-025-22, INCLUYE: SUMINISTRO, FABRICACIÓN, DESPERDICIOS, COLOCACIÓN Y LO INDICADO EN LA ESPECIFICACIÓN PARTICULAR DEL PRESENTE CONCEPTO DE TRABAJO, MANO DE OBRA Y HERRAMIENTA Y TODO LO NECESARIO PARA SU CORRECTA EJECUCIÓN.</t>
  </si>
  <si>
    <t>M3</t>
  </si>
  <si>
    <t>E.16</t>
  </si>
  <si>
    <t>SUMINISTRO Y APLICACIÓN DE PINTURA EN FRANJAS DE 30 CM DE ANCHO CON INCLINACIÓN DE 60° CON  ALTURAS DE 2.00 Y 1.30  MTS EN PANTALLAS DE MUELLE DE CARGA GENERAL Y MUELLES 1,2,3 , CONSISTE EN DOS MANOS DE EPOXICO DE ALTOS SOLIDOS MARCA SHERWIN WIILLIAMS (PEMEX RA-26)  Y DOS MANOS DE ACABADO POLIURETANO MARCA SHERWIN WILLIAMS (PEMEX RA-28) , EN COLOR AMARILLO TRAFICO Y NEGRO, CONSIDERANDO ESPECIFICACIONES DE MATERIAL, INCLUYE:  LIMPIEZA CON JABON BIODEGRADABLE, PREPARACIÓN DE LA SUPERFICIE, PROTECCIÓN Y ACORDONAMIENTO DEL ÁREA, TRAZADO DE LÍNEAS, MATERIALES, MANO DE OBRA, HERRAMIENTA, EQUIPO Y TODO LO NECESARIO PARA LA CORRECTA EJECUCIÓN.</t>
  </si>
  <si>
    <t>REHABILITACION PARCIAL DE MUROS PANTALLAS</t>
  </si>
  <si>
    <t>E.17</t>
  </si>
  <si>
    <t>REHABILITACION PARCIAL DE MUROS PANTALLAS DE MUELLES 1,2,3, INCLUYE: DEMOLICION Y RETIRO DE CONCRETO POROSO, LIMPIEZA DE LA SUPERFICIE Y REALIZAR PROCESO DE FOSFATADO AL ACERO EXISTENTE Y COLOCAR MORTERO DE ALTA RESISTENCIA DE ACUERDO A PLANO ASIPONA-TOPO-DPC-P-025-22, Y LO INDICADO EN LA ESPECIFICACIÓN PARTICULAR DEL PRESENTE CONCEPTO DE TRABAJO, MANO DE OBRA Y HERRAMIENTA Y TODO LO NECESARIO PARA SU CORRECTA EJECUCIÓN.</t>
  </si>
  <si>
    <t>E.18</t>
  </si>
  <si>
    <t>SUMINISTRO Y APLICACIÓN DE PINTURA EN FRANJAS DE 30 CM DE ANCHO CON INCLINACIÓN DE 60° CON  ALTURAS DE 2.00 Y 1.50  MTS EN PANTALLAS DE MUELLES 1,2,3, CONSISTE EN DOS MANOS DE EPOXICO DE ALTOS SOLIDOS MARCA SHERWIN WIILLIAMS (PEMEX RA-26)  Y DOS MANOS DE ACABADO POLIURETANO MARCA SHERWIN WILLIAMS (PEMEX RA-28) , EN COLOR AMARILLO TRAFICO Y NEGRO, CONSIDERANDO ESPECIFICACIONES DE MATERIAL, INCLUYE:  LIMPIEZA CON JABON BIODEGRADABLE, PREPARACIÓN DE LA SUPERFICIE, PROTECCIÓN Y ACORDONAMIENTO DEL ÁREA, TRAZADO DE LÍNEAS, MATERIALES, MANO DE OBRA, HERRAMIENTA, EQUIPO Y TODO LO NECESARIO PARA LA CORRECTA EJECUCIÓN.</t>
  </si>
  <si>
    <t>E.19</t>
  </si>
  <si>
    <t>HORA</t>
  </si>
  <si>
    <t>PATIOS</t>
  </si>
  <si>
    <t>APROCHE DE MUELLE 2</t>
  </si>
  <si>
    <t>E.20</t>
  </si>
  <si>
    <t>EXCAVACIONES EN CORTES Y ADICIONALES BAJO LA SUB-RASANTE EN CUALQUIER TIPO DE MATERIAL EXISTENTE, EXCEPTO ROCA, CON EQUIPO MECÁNICO, INCLUYE: CARGA CON MÁQUINA DEL MATERIAL PRODUCTO DE EXCAVACIÓN Y RETIRO DE MATERIAL PRODUCTO DE LA DEMOLICIÓN FUERA DE OBRA A UNA DISTANCIA DE 6 KM. Y TODO LO NECESARIO PARA SU CORRECTA EJECUCIÓN DEL P.U.O.T.</t>
  </si>
  <si>
    <t>E.21</t>
  </si>
  <si>
    <t>SUMINISTRO Y COLOCACIÓN DE MATERIAL DE RELLENO TIPO BASE  AL 95 % P.V.M.S. EN DOS CAPAS DE 15 CMS DE ESPESOR COMPACTO, INCLUYE: PREPARACIÓN DE LA SUPERFICIE COMPACTADA AL 90% DE HUMEDAD PARA COLOCAR EL MATERIAL DE RELLENO DE ACUERDO AL PLANO ASIPONA-TOPO-DPC-P-026-22, MATERIALES, MANO DE OBRA, HERRAMIENTA, EQUIPO Y TODO LO NECESARIO PARA SU CORRECTA EJECUCIÓN DEL P.U.O.T.</t>
  </si>
  <si>
    <t>E.22</t>
  </si>
  <si>
    <t>SUMINISTRO Y APLICACIÓN DE RIEGO DE LIGA CON EMULSION ASFALTICA DE ROMPIMIENTO RAPIDO ECR-60 A RAZON DE 0.7LT/M2, PARA RECIBIR CARPETA ASFALTICA EN APROCHE DE MUELLE 2, INCLUYE: MATERIAL, MANO DE OBRA Y LIMPIEZA DEL AREA, MANO DE OBRA, HERRAMIENTA, EQUIPO Y TODO LO NECESARIO PARA LA CORRECTA EJECUCIÓN DEL P.U.O.T.</t>
  </si>
  <si>
    <t>E.23</t>
  </si>
  <si>
    <t>SUMINISTRO Y COLOCACIÓN DE CARPETA ASFÁLTICA EN MEZCLA CALIENTE DENSA CON HUECOS MENORES DEL 6 % CON UN ESPESOR DE 5 CMS, INCLUYE: MATERIAL, MANO DE OBRA, HERRAMIENTA, EQUIPO Y TODO LO NECESARIO PARA LA CORRECTA EJECUCIÓN DEL P.U.O.T.</t>
  </si>
  <si>
    <t>CALAFATEO EN MUELLE DE CARGA GENERAL Y MUELLES 1,2,3</t>
  </si>
  <si>
    <t>E.24</t>
  </si>
  <si>
    <t>ML</t>
  </si>
  <si>
    <t>BITA DE AMARRE EN MUELLE DE CARGA GENERAL</t>
  </si>
  <si>
    <t>E.25</t>
  </si>
  <si>
    <t>RETIRO DE BITA DE AMARRE EXISTENTE EN MAL ESTADO. INCLUYE CORTES, MANIOBRAS CON EQUIPO PESADO PARA CARGA Y DESCARGA A SITIO AUTORIZADO POR LA DEPENDENCIA.</t>
  </si>
  <si>
    <t>PZA</t>
  </si>
  <si>
    <t>E.26</t>
  </si>
  <si>
    <t>SUMINISTRO DE BITA DE AMARRE DE 70 TON DE CAPACIDAD. JUEGO DE ANCLAS DE SUJECIÓN DEL TIPO PASADO, CON TUERCAS Y ARANDELAS, EN ACERO GRADO 8.8 GALVANIZADO EN CALIENTE, Y PLACA DE FIJACION DE 50MM DE ESPESOR EN ACERO A36 GALVANIZADO EN CALIENTE.MATERIAL DE LA BITA:HIERRO FUNDIDO NODULAR GRADO QT-450-10 (ASTM A536 GR.65-45-12), PINTADA CON TRES CAPAS DE PINTURA EPOXICA COLOR AMARILLA CON UN ESPESOR MINIMO DE 450 MICRAS.</t>
  </si>
  <si>
    <t>E.27</t>
  </si>
  <si>
    <t>VIALIDADES</t>
  </si>
  <si>
    <t>AREAS DAÑADAS (PATIOS DE TRANSBORDADORES)</t>
  </si>
  <si>
    <t>C.1</t>
  </si>
  <si>
    <t>DEMOLICIÓN DE CARPETA ASFÁLTICA UTILIZANDO MEDIOS MECÁNICOS Y/O MANUALES, INCLUYE: CORTE CON EQUIPO, MANO DE OBRA, HERRAMIENTA, RETIRO DE MATERIAL PRODUCTO DE LA DEMOLICIÓN FUERA DE OBRA A UNA DISTANCIA DE 8 KM, ACORDONAMIENTO DEL AREA, LIMPIEZA DURANTE Y AL TERMINO DEL CONCEPTO Y TODO LO NECESARIO PARA SU CORRECTA EJECUCIÓN DEL P.U.O.T.</t>
  </si>
  <si>
    <t>C.2</t>
  </si>
  <si>
    <t>COLOCACION DE MATERIAL BALASTRE CALIDAD BASE SUMINISTRADA POR EL CONTRATISTA Y LIMPIEZA FINAL MEDIANTE BARRIDO SOBRE NIVEL DE DESPLANTE DE CARPETA ASFALTICA, PARA RECIBIR RIEGO DE LIGA EN ACTIVIDADES DE REPOSICION DE PAVIMENTO A REALIZARSE EN VIALIDAD DE TRANSBORDADORES, INCLUYE: EXCAVACION PARA APERTURA DE CAJA 40 CMS, RETIRO DE MATERIAL PRODUCTO DE LA EXCAVACION EN LUGAR INDICADO POR LA CONTRATANTE NO MAYOR A 3 KMS, ACARREO DE MATERIAL BALASTRE CALIDAD BASE AL LUGAR DE LOS TRABAJOS, COMPACTACION DEL TERRENO NATURAL AL 90%, INCORPORACION DE HUMEDAD, COMPACTACION DE LA CAPA BASE EN CAPAS DE 20 CMS AL 95% Y AFINE, RIEGO DE IMPREGNACION  CON EMULSION ASFALTICA DE ROMPIMIENTO RAPIDO ECR-60 A RAZON DE 1.5LT/M2, LIMPIEZA PERIMETRAL SOBRE CAJA, ACORDONAMIENTO DEL AREA, PRUEBAS DE COMPACTACION, LIMPIEZA DURANTE Y AL TERMINO DEL CONCEPTO MANO DE OBRA, HERRAMIENTA, EQUIPO Y TODO LO NECESARIO PARA LA CORRECTA EJECUCIÓN DEL P.U.O.T.</t>
  </si>
  <si>
    <t>C.3</t>
  </si>
  <si>
    <t>SUMINISTRO Y APLICACIÓN DE RIEGO DE LIGA CON EMULSION ASFALTICA DE ROMPIMIENTO RAPIDO ECR-60 A RAZON DE 0.7LT/M2, PARA RECIBIR CARPETA ASFALTICA EN ACTIVIDADES DE REPOSICION DE PAVIMENTO A REALIZARSE EN VIALIDAD DE TRANSBORDADORES, INCLUYE: MATERIAL, MANO DE OBRA Y LIMPIEZA DEL AREA, ACORDONAMIENTO DEL AREA, LIMPIEZA DURANTE Y AL TERMINO DEL CONCEPTO, MANO DE OBRA, HERRAMIENTA, EQUIPO Y TODO LO NECESARIO PARA LA CORRECTA EJECUCIÓN DEL P.U.O.T.</t>
  </si>
  <si>
    <t>C.4</t>
  </si>
  <si>
    <t>SUMINISTRO Y COLOCACION DE CARPETA ASFALTICA CON 10.00 CM DE ESPESOR, FABRICADA CON MEZCLA GRANULOMETRICA ABIERTA ELABORADA EN CALIENTE, INCLUYE: MATERIAL, ACORDONAMIENTO DEL AREA, LIMPIEZA DURANTE Y AL TERMINO DEL CONCEPTO, MANO DE OBRA, HERRAMIENTA, EQUIPO Y TODO LO NECESARIO PARA LA CORRECTA EJECUCIÓN DEL P.U.O.T.</t>
  </si>
  <si>
    <t>REDUCTORES DE VELOCIDAD</t>
  </si>
  <si>
    <t>C.12</t>
  </si>
  <si>
    <t>CORTE CON DISCO SOBRE LOSA DE CONCRETO A UNA PROFUNDIDAD DE 7 CM PARA ELABORACIÓN DE REDUCTOR DE VELOCIDAD, INCLUYE: TRAZO DE LINEAS, ACORDONAMIENTO DEL AREA, LIMPIEZA DURANTE Y AL TERMINO DEL CONCEPTO, MANO DE OBRA, HERRAMIENTA, MAQUINARIA, EQUIPO Y TODO LO NECESARIO PARA LA CORRECTA EJECUCIÓN.</t>
  </si>
  <si>
    <t>C.13</t>
  </si>
  <si>
    <t>DEMOLICIÓN DE LOSA DE CONCRETO HIDRAULICO O ASFALTICO UTILIZANDO MEDIOS MECANICOS Y MANUALES EN AREA DONDE SE CONSTRUIRÁN REDUCTORES DE VELOCIDAD, INCLUYE: RETIRO DE MATERIAL PRODUCTO DE LA DEMOLICION FUERA DEL RECINTO A UNA DISTANCIA DE 6 KM, ACORDONAMIENTO DEL AREA, LIMPIEZA DURANTE Y AL TERMINO DEL CONCEPTO, MANO DE OBRA, HERRAMIENTA, MAQUINARIA Y EQUIPO NECESARIO.</t>
  </si>
  <si>
    <t>C.14</t>
  </si>
  <si>
    <t>CARGA Y RETIRO DE MATERIAL PRODUCTO DE DEMOLICIONES DE CARPETA ASFÁLTICA O CONCRETO HIDRAULICO, ACARREO EN CAMION DE VOLTEO A 8 KM, INCLUYE: ACORDONAMIENTO DEL AREA, LIMPIEZA DURANTE Y AL TERMINO DEL CONCEPTO, MANO DE OBRA, MAQUINARIA, EQUIPO Y TODO LO NECESARIO PARA SU CORRECTA EJECUCIÓN P.U.O.T.</t>
  </si>
  <si>
    <t>C.15</t>
  </si>
  <si>
    <t>SUMINISTRO Y COLOCACIÓN DE CONCRETO F'C 300 KG/CM2 EN REDUCTOR DE VELOCIDAD SEGÚN DISEÑO EN PLANO ANEXO, COMPACTACION DE CAPA BASE SUPERIOR PARA RECIBIR IMPREGNACION CON EMULSION ASFALTICA DE ROMPIMIENTO RAPIDO ECR-60 A RAZON DE 1.5LT/M2, INCORPORACION DE BALASTRE CALIDAD BASE PARA DAR NIVEL DE 10 CMS COMPACTADO AL 95%,   INCLUYE: PRUEBAS DE COMPACTACION, RIEGO DE IMPREGNACION, BALASTRE, ARMADO CON VARILLA DE 3/8" A CADA 15 CMS AMBOS LADOS, SUMINISTRO DE MATERIALES, MANO DE OBRA, HERRAMIENTA Y EQUIPO NECESARIO.</t>
  </si>
  <si>
    <t>TOTAL</t>
  </si>
  <si>
    <t>CALAFATEO EN JUNTAS DE LOSAS DE CONCRETO CON DE MUELLES A BASE DE PRODUCTO PASA FOAM O SIMILAR EN CALIDAD. INCLUYE SELLADOR PASAURETANO DE UN SOLO COMPONENTE AUTONIVELANTE O SIMILAR EN CALIDAD, LIMPIEZA DE LA SUPERFICIE DE POLVO, GRASA Y OTROS CONTAMINANTES, RETIRO DE DESPERDICIOS Y TODO LO NECESARIO PARA SU CORRECTA EJECUCION.</t>
  </si>
  <si>
    <t>INSTALACION DE BITA DE AMARRE DE 70 TON DE CAPACIDAD. INCLUYE  FIJACION Y ANCLAJE A LOSA EXISTENTE A BASE VARILLA DE ANCLAJE HAS-R 316 SS 1" Y ADHESIVO DE INYECCION  HIT-RE 500, MANIOBRAS, MANO DE OBRA Y TODO LO NECESARIO PARA SU CORRECTA EJECUCION</t>
  </si>
  <si>
    <t>SERVICIOS DE GRUA CON CAPACIDAD MINIMA DE 8 TONELADAS, PARA MANIOBRAS DE RETIRO Y REINSTALACION DE DEFENSAS EXISTENTES POR TRABAJOS DE REHABILITACION PARCIAL Y TOTAL DE PANTALLAS DE MUELLES. (SOLO SE CONSIDERARÁ PARA PAGO LAS HORAS EFECTIVAS DE TRABAJO).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</si>
</sst>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&quot;$&quot;#,##0.00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color theme="1"/>
      <name val="Montserrat"/>
    </font>
    <font>
      <sz val="10"/>
      <color theme="1"/>
      <name val="Montserrat"/>
    </font>
    <font>
      <b/>
      <sz val="8"/>
      <color theme="1"/>
      <name val="Montserrat"/>
    </font>
    <font>
      <b/>
      <sz val="8"/>
      <name val="Montserrat"/>
    </font>
    <font>
      <b/>
      <sz val="10"/>
      <color theme="1"/>
      <name val="Montserrat"/>
    </font>
    <font>
      <sz val="8"/>
      <name val="Montserrat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</cellStyleXfs>
  <cellXfs count="70">
    <xf numFmtId="0" fontId="0" fillId="0" borderId="0" xfId="0"/>
    <xf numFmtId="49" fontId="2" fillId="0" borderId="0" xfId="1" applyNumberFormat="1" applyFont="1" applyAlignment="1">
      <alignment horizontal="left" vertical="top"/>
    </xf>
    <xf numFmtId="0" fontId="2" fillId="0" borderId="0" xfId="1" applyFont="1" applyAlignment="1">
      <alignment horizontal="left" vertical="top"/>
    </xf>
    <xf numFmtId="164" fontId="2" fillId="0" borderId="0" xfId="1" applyNumberFormat="1" applyFont="1" applyAlignment="1">
      <alignment horizontal="left" vertical="top"/>
    </xf>
    <xf numFmtId="2" fontId="2" fillId="0" borderId="0" xfId="1" applyNumberFormat="1" applyFont="1" applyAlignment="1">
      <alignment horizontal="left" vertical="top"/>
    </xf>
    <xf numFmtId="164" fontId="2" fillId="0" borderId="0" xfId="1" applyNumberFormat="1" applyFont="1" applyAlignment="1">
      <alignment horizontal="center" vertical="top"/>
    </xf>
    <xf numFmtId="0" fontId="3" fillId="0" borderId="0" xfId="1" applyFont="1" applyAlignment="1">
      <alignment horizontal="center" vertical="center"/>
    </xf>
    <xf numFmtId="2" fontId="5" fillId="2" borderId="5" xfId="1" applyNumberFormat="1" applyFont="1" applyFill="1" applyBorder="1" applyAlignment="1">
      <alignment horizontal="center" vertical="center"/>
    </xf>
    <xf numFmtId="164" fontId="5" fillId="2" borderId="6" xfId="1" applyNumberFormat="1" applyFont="1" applyFill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1" fontId="5" fillId="2" borderId="1" xfId="1" applyNumberFormat="1" applyFont="1" applyFill="1" applyBorder="1" applyAlignment="1">
      <alignment vertical="center"/>
    </xf>
    <xf numFmtId="1" fontId="5" fillId="2" borderId="2" xfId="1" applyNumberFormat="1" applyFont="1" applyFill="1" applyBorder="1" applyAlignment="1">
      <alignment vertical="center"/>
    </xf>
    <xf numFmtId="164" fontId="5" fillId="2" borderId="2" xfId="1" applyNumberFormat="1" applyFont="1" applyFill="1" applyBorder="1" applyAlignment="1">
      <alignment vertical="center"/>
    </xf>
    <xf numFmtId="2" fontId="6" fillId="2" borderId="2" xfId="1" applyNumberFormat="1" applyFont="1" applyFill="1" applyBorder="1" applyAlignment="1">
      <alignment horizontal="center" vertical="center"/>
    </xf>
    <xf numFmtId="164" fontId="6" fillId="2" borderId="3" xfId="1" applyNumberFormat="1" applyFont="1" applyFill="1" applyBorder="1" applyAlignment="1">
      <alignment horizontal="center" vertical="center"/>
    </xf>
    <xf numFmtId="0" fontId="6" fillId="0" borderId="0" xfId="1" applyFont="1" applyFill="1" applyAlignment="1">
      <alignment horizontal="center" vertical="center"/>
    </xf>
    <xf numFmtId="1" fontId="5" fillId="2" borderId="9" xfId="1" applyNumberFormat="1" applyFont="1" applyFill="1" applyBorder="1" applyAlignment="1">
      <alignment vertical="center"/>
    </xf>
    <xf numFmtId="164" fontId="5" fillId="2" borderId="9" xfId="1" applyNumberFormat="1" applyFont="1" applyFill="1" applyBorder="1" applyAlignment="1">
      <alignment vertical="center"/>
    </xf>
    <xf numFmtId="2" fontId="6" fillId="2" borderId="9" xfId="1" applyNumberFormat="1" applyFont="1" applyFill="1" applyBorder="1" applyAlignment="1">
      <alignment horizontal="center" vertical="center"/>
    </xf>
    <xf numFmtId="164" fontId="6" fillId="2" borderId="10" xfId="1" applyNumberFormat="1" applyFont="1" applyFill="1" applyBorder="1" applyAlignment="1">
      <alignment horizontal="center" vertical="center"/>
    </xf>
    <xf numFmtId="49" fontId="7" fillId="0" borderId="11" xfId="1" applyNumberFormat="1" applyFont="1" applyBorder="1" applyAlignment="1">
      <alignment horizontal="center" vertical="center"/>
    </xf>
    <xf numFmtId="0" fontId="7" fillId="4" borderId="12" xfId="1" applyFont="1" applyFill="1" applyBorder="1" applyAlignment="1">
      <alignment horizontal="justify" vertical="top" wrapText="1"/>
    </xf>
    <xf numFmtId="0" fontId="7" fillId="0" borderId="12" xfId="2" applyFont="1" applyBorder="1" applyAlignment="1">
      <alignment horizontal="center" vertical="center"/>
    </xf>
    <xf numFmtId="164" fontId="2" fillId="0" borderId="12" xfId="1" applyNumberFormat="1" applyFont="1" applyBorder="1" applyAlignment="1">
      <alignment horizontal="center" vertical="center"/>
    </xf>
    <xf numFmtId="2" fontId="2" fillId="0" borderId="12" xfId="1" applyNumberFormat="1" applyFont="1" applyBorder="1" applyAlignment="1">
      <alignment horizontal="center" vertical="center" wrapText="1"/>
    </xf>
    <xf numFmtId="164" fontId="7" fillId="0" borderId="13" xfId="3" applyNumberFormat="1" applyFont="1" applyFill="1" applyBorder="1" applyAlignment="1">
      <alignment horizontal="center" vertical="center"/>
    </xf>
    <xf numFmtId="4" fontId="3" fillId="0" borderId="0" xfId="1" applyNumberFormat="1" applyFont="1" applyAlignment="1">
      <alignment horizontal="center" vertical="center"/>
    </xf>
    <xf numFmtId="0" fontId="7" fillId="0" borderId="12" xfId="1" applyFont="1" applyBorder="1" applyAlignment="1">
      <alignment horizontal="justify" vertical="top" wrapText="1"/>
    </xf>
    <xf numFmtId="0" fontId="7" fillId="0" borderId="8" xfId="1" applyFont="1" applyBorder="1" applyAlignment="1">
      <alignment horizontal="justify" vertical="top" wrapText="1"/>
    </xf>
    <xf numFmtId="0" fontId="7" fillId="0" borderId="9" xfId="2" applyFont="1" applyBorder="1" applyAlignment="1">
      <alignment horizontal="center" vertical="center"/>
    </xf>
    <xf numFmtId="164" fontId="2" fillId="0" borderId="9" xfId="1" applyNumberFormat="1" applyFont="1" applyBorder="1" applyAlignment="1">
      <alignment horizontal="center" vertical="center"/>
    </xf>
    <xf numFmtId="0" fontId="7" fillId="0" borderId="12" xfId="2" applyFont="1" applyBorder="1" applyAlignment="1">
      <alignment horizontal="justify" vertical="top" wrapText="1"/>
    </xf>
    <xf numFmtId="0" fontId="7" fillId="0" borderId="8" xfId="2" applyFont="1" applyBorder="1" applyAlignment="1">
      <alignment horizontal="justify" vertical="top" wrapText="1"/>
    </xf>
    <xf numFmtId="2" fontId="2" fillId="0" borderId="9" xfId="1" applyNumberFormat="1" applyFont="1" applyBorder="1" applyAlignment="1">
      <alignment horizontal="center" vertical="center" wrapText="1"/>
    </xf>
    <xf numFmtId="49" fontId="7" fillId="0" borderId="12" xfId="1" applyNumberFormat="1" applyFont="1" applyBorder="1" applyAlignment="1">
      <alignment horizontal="justify" vertical="top" wrapText="1"/>
    </xf>
    <xf numFmtId="1" fontId="5" fillId="2" borderId="14" xfId="1" applyNumberFormat="1" applyFont="1" applyFill="1" applyBorder="1" applyAlignment="1">
      <alignment vertical="center"/>
    </xf>
    <xf numFmtId="49" fontId="7" fillId="0" borderId="11" xfId="2" applyNumberFormat="1" applyFont="1" applyBorder="1" applyAlignment="1">
      <alignment horizontal="center" vertical="center" wrapText="1"/>
    </xf>
    <xf numFmtId="49" fontId="7" fillId="0" borderId="12" xfId="1" applyNumberFormat="1" applyFont="1" applyBorder="1" applyAlignment="1">
      <alignment horizontal="center" vertical="center"/>
    </xf>
    <xf numFmtId="4" fontId="2" fillId="0" borderId="12" xfId="1" applyNumberFormat="1" applyFont="1" applyBorder="1" applyAlignment="1">
      <alignment horizontal="center" vertical="center" wrapText="1"/>
    </xf>
    <xf numFmtId="0" fontId="7" fillId="4" borderId="12" xfId="2" applyFont="1" applyFill="1" applyBorder="1" applyAlignment="1">
      <alignment horizontal="justify" vertical="top" wrapText="1"/>
    </xf>
    <xf numFmtId="0" fontId="7" fillId="4" borderId="12" xfId="1" applyFont="1" applyFill="1" applyBorder="1" applyAlignment="1">
      <alignment horizontal="center" vertical="center"/>
    </xf>
    <xf numFmtId="0" fontId="7" fillId="0" borderId="12" xfId="1" applyFont="1" applyBorder="1" applyAlignment="1">
      <alignment horizontal="center" vertical="center"/>
    </xf>
    <xf numFmtId="49" fontId="7" fillId="0" borderId="4" xfId="2" applyNumberFormat="1" applyFont="1" applyBorder="1" applyAlignment="1">
      <alignment horizontal="center" vertical="center" wrapText="1"/>
    </xf>
    <xf numFmtId="0" fontId="7" fillId="4" borderId="5" xfId="2" applyFont="1" applyFill="1" applyBorder="1" applyAlignment="1">
      <alignment horizontal="justify" vertical="top" wrapText="1"/>
    </xf>
    <xf numFmtId="0" fontId="7" fillId="4" borderId="5" xfId="1" applyFont="1" applyFill="1" applyBorder="1" applyAlignment="1">
      <alignment horizontal="center" vertical="center"/>
    </xf>
    <xf numFmtId="164" fontId="2" fillId="0" borderId="5" xfId="1" applyNumberFormat="1" applyFont="1" applyBorder="1" applyAlignment="1">
      <alignment horizontal="center" vertical="center"/>
    </xf>
    <xf numFmtId="4" fontId="2" fillId="0" borderId="5" xfId="1" applyNumberFormat="1" applyFont="1" applyBorder="1" applyAlignment="1">
      <alignment horizontal="center" vertical="center" wrapText="1"/>
    </xf>
    <xf numFmtId="49" fontId="3" fillId="0" borderId="0" xfId="1" applyNumberFormat="1" applyFont="1" applyAlignment="1">
      <alignment horizontal="left" vertical="top"/>
    </xf>
    <xf numFmtId="0" fontId="3" fillId="0" borderId="0" xfId="1" applyFont="1" applyAlignment="1">
      <alignment horizontal="left" vertical="top"/>
    </xf>
    <xf numFmtId="164" fontId="3" fillId="0" borderId="0" xfId="1" applyNumberFormat="1" applyFont="1" applyAlignment="1">
      <alignment horizontal="left" vertical="top"/>
    </xf>
    <xf numFmtId="2" fontId="6" fillId="0" borderId="15" xfId="1" applyNumberFormat="1" applyFont="1" applyBorder="1" applyAlignment="1">
      <alignment horizontal="left" vertical="top"/>
    </xf>
    <xf numFmtId="164" fontId="6" fillId="0" borderId="16" xfId="1" applyNumberFormat="1" applyFont="1" applyBorder="1" applyAlignment="1">
      <alignment horizontal="center" vertical="top"/>
    </xf>
    <xf numFmtId="2" fontId="3" fillId="0" borderId="0" xfId="1" applyNumberFormat="1" applyFont="1" applyAlignment="1">
      <alignment horizontal="left" vertical="top"/>
    </xf>
    <xf numFmtId="164" fontId="3" fillId="0" borderId="0" xfId="1" applyNumberFormat="1" applyFont="1" applyAlignment="1">
      <alignment horizontal="center" vertical="top"/>
    </xf>
    <xf numFmtId="49" fontId="7" fillId="0" borderId="14" xfId="1" applyNumberFormat="1" applyFont="1" applyFill="1" applyBorder="1" applyAlignment="1">
      <alignment horizontal="center" vertical="center"/>
    </xf>
    <xf numFmtId="49" fontId="7" fillId="0" borderId="9" xfId="1" applyNumberFormat="1" applyFont="1" applyFill="1" applyBorder="1" applyAlignment="1">
      <alignment horizontal="justify" vertical="top" wrapText="1"/>
    </xf>
    <xf numFmtId="0" fontId="7" fillId="0" borderId="9" xfId="2" applyFont="1" applyFill="1" applyBorder="1" applyAlignment="1">
      <alignment horizontal="center" vertical="center"/>
    </xf>
    <xf numFmtId="2" fontId="2" fillId="0" borderId="9" xfId="1" applyNumberFormat="1" applyFont="1" applyFill="1" applyBorder="1" applyAlignment="1">
      <alignment horizontal="center" vertical="center" wrapText="1"/>
    </xf>
    <xf numFmtId="4" fontId="3" fillId="0" borderId="0" xfId="1" applyNumberFormat="1" applyFont="1" applyFill="1" applyAlignment="1">
      <alignment horizontal="center" vertical="center"/>
    </xf>
    <xf numFmtId="0" fontId="3" fillId="0" borderId="0" xfId="1" applyFont="1" applyFill="1" applyAlignment="1">
      <alignment horizontal="center" vertical="center"/>
    </xf>
    <xf numFmtId="49" fontId="4" fillId="3" borderId="2" xfId="1" applyNumberFormat="1" applyFont="1" applyFill="1" applyBorder="1" applyAlignment="1">
      <alignment horizontal="center" vertical="center"/>
    </xf>
    <xf numFmtId="49" fontId="4" fillId="3" borderId="3" xfId="1" applyNumberFormat="1" applyFont="1" applyFill="1" applyBorder="1" applyAlignment="1">
      <alignment horizontal="center" vertical="center"/>
    </xf>
    <xf numFmtId="1" fontId="5" fillId="2" borderId="7" xfId="1" applyNumberFormat="1" applyFont="1" applyFill="1" applyBorder="1" applyAlignment="1">
      <alignment horizontal="left" vertical="center"/>
    </xf>
    <xf numFmtId="1" fontId="5" fillId="2" borderId="8" xfId="1" applyNumberFormat="1" applyFont="1" applyFill="1" applyBorder="1" applyAlignment="1">
      <alignment horizontal="left" vertical="center"/>
    </xf>
    <xf numFmtId="49" fontId="4" fillId="2" borderId="1" xfId="1" applyNumberFormat="1" applyFont="1" applyFill="1" applyBorder="1" applyAlignment="1">
      <alignment horizontal="center" vertical="center"/>
    </xf>
    <xf numFmtId="49" fontId="4" fillId="2" borderId="4" xfId="1" applyNumberFormat="1" applyFont="1" applyFill="1" applyBorder="1" applyAlignment="1">
      <alignment horizontal="center" vertical="center"/>
    </xf>
    <xf numFmtId="49" fontId="4" fillId="2" borderId="2" xfId="1" applyNumberFormat="1" applyFont="1" applyFill="1" applyBorder="1" applyAlignment="1">
      <alignment horizontal="center" vertical="center"/>
    </xf>
    <xf numFmtId="49" fontId="4" fillId="2" borderId="5" xfId="1" applyNumberFormat="1" applyFont="1" applyFill="1" applyBorder="1" applyAlignment="1">
      <alignment horizontal="center" vertical="center"/>
    </xf>
    <xf numFmtId="164" fontId="4" fillId="2" borderId="2" xfId="1" applyNumberFormat="1" applyFont="1" applyFill="1" applyBorder="1" applyAlignment="1">
      <alignment horizontal="center" vertical="center"/>
    </xf>
    <xf numFmtId="164" fontId="4" fillId="2" borderId="5" xfId="1" applyNumberFormat="1" applyFont="1" applyFill="1" applyBorder="1" applyAlignment="1">
      <alignment horizontal="center" vertical="center"/>
    </xf>
  </cellXfs>
  <cellStyles count="4">
    <cellStyle name="Moneda 2" xfId="3"/>
    <cellStyle name="Normal" xfId="0" builtinId="0"/>
    <cellStyle name="Normal 2" xfId="1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2785630</xdr:colOff>
      <xdr:row>0</xdr:row>
      <xdr:rowOff>54543</xdr:rowOff>
    </xdr:from>
    <xdr:to>
      <xdr:col>6</xdr:col>
      <xdr:colOff>866775</xdr:colOff>
      <xdr:row>5</xdr:row>
      <xdr:rowOff>119495</xdr:rowOff>
    </xdr:to>
    <xdr:sp macro="" textlink="">
      <xdr:nvSpPr>
        <xdr:cNvPr id="2" name="Text Box 13">
          <a:extLst>
            <a:ext uri="{FF2B5EF4-FFF2-40B4-BE49-F238E27FC236}">
              <a16:creationId xmlns:a16="http://schemas.microsoft.com/office/drawing/2014/main" xmlns="" id="{F5647EE0-3926-4477-9FA2-EA6B43AAB026}"/>
            </a:ext>
          </a:extLst>
        </xdr:cNvPr>
        <xdr:cNvSpPr txBox="1">
          <a:spLocks noChangeArrowheads="1"/>
        </xdr:cNvSpPr>
      </xdr:nvSpPr>
      <xdr:spPr bwMode="auto">
        <a:xfrm>
          <a:off x="3690505" y="54543"/>
          <a:ext cx="3977120" cy="1017452"/>
        </a:xfrm>
        <a:prstGeom prst="rect">
          <a:avLst/>
        </a:prstGeom>
        <a:noFill/>
        <a:ln w="0">
          <a:noFill/>
          <a:miter lim="800000"/>
          <a:headEnd/>
          <a:tailEnd/>
        </a:ln>
      </xdr:spPr>
      <xdr:txBody>
        <a:bodyPr vertOverflow="clip" wrap="square" lIns="27432" tIns="22860" rIns="27432" bIns="0" anchor="ctr" upright="1"/>
        <a:lstStyle/>
        <a:p>
          <a:pPr algn="ctr" rtl="0">
            <a:lnSpc>
              <a:spcPts val="1200"/>
            </a:lnSpc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Montserrat" panose="00000500000000000000" pitchFamily="2" charset="0"/>
              <a:cs typeface="Vrinda" pitchFamily="34" charset="0"/>
            </a:rPr>
            <a:t>ADMINISTRACIÓN DEL SISTEMA PORTUARIO NACIONAL TOPOLOBAMPO, </a:t>
          </a:r>
        </a:p>
        <a:p>
          <a:pPr algn="ctr" rtl="0">
            <a:lnSpc>
              <a:spcPts val="1200"/>
            </a:lnSpc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Montserrat" panose="00000500000000000000" pitchFamily="2" charset="0"/>
              <a:cs typeface="Vrinda" pitchFamily="34" charset="0"/>
            </a:rPr>
            <a:t>S.A. DE C.V.</a:t>
          </a:r>
          <a:endParaRPr lang="es-ES" sz="600" b="0" i="0" u="none" strike="noStrike" baseline="0">
            <a:solidFill>
              <a:srgbClr val="000000"/>
            </a:solidFill>
            <a:latin typeface="Montserrat" panose="00000500000000000000" pitchFamily="2" charset="0"/>
            <a:cs typeface="Vrinda" pitchFamily="34" charset="0"/>
          </a:endParaRPr>
        </a:p>
        <a:p>
          <a:pPr algn="ctr" rtl="0"/>
          <a:endParaRPr lang="es-ES_tradnl" sz="900" b="1">
            <a:effectLst/>
            <a:latin typeface="Montserrat" panose="00000500000000000000" pitchFamily="2" charset="0"/>
            <a:ea typeface="+mn-ea"/>
            <a:cs typeface="+mn-cs"/>
          </a:endParaRPr>
        </a:p>
        <a:p>
          <a:pPr algn="ctr" rtl="0"/>
          <a:r>
            <a:rPr lang="es-ES_tradnl" sz="900" b="1">
              <a:effectLst/>
              <a:latin typeface="Montserrat" panose="00000500000000000000" pitchFamily="2" charset="0"/>
              <a:ea typeface="+mn-ea"/>
              <a:cs typeface="+mn-cs"/>
            </a:rPr>
            <a:t>MANTENIMIENTO A INFRAESTRUCTURA</a:t>
          </a:r>
          <a:r>
            <a:rPr lang="es-ES_tradnl" sz="900" b="1" baseline="0">
              <a:effectLst/>
              <a:latin typeface="Montserrat" panose="00000500000000000000" pitchFamily="2" charset="0"/>
              <a:ea typeface="+mn-ea"/>
              <a:cs typeface="+mn-cs"/>
            </a:rPr>
            <a:t> PORTUARIA </a:t>
          </a:r>
          <a:r>
            <a:rPr lang="es-ES_tradnl" sz="900" b="1" baseline="0">
              <a:solidFill>
                <a:srgbClr val="00B0F0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2021-2024</a:t>
          </a:r>
        </a:p>
      </xdr:txBody>
    </xdr:sp>
    <xdr:clientData/>
  </xdr:twoCellAnchor>
  <xdr:twoCellAnchor editAs="oneCell">
    <xdr:from>
      <xdr:col>2</xdr:col>
      <xdr:colOff>1818005</xdr:colOff>
      <xdr:row>0</xdr:row>
      <xdr:rowOff>116840</xdr:rowOff>
    </xdr:from>
    <xdr:to>
      <xdr:col>2</xdr:col>
      <xdr:colOff>1936750</xdr:colOff>
      <xdr:row>4</xdr:row>
      <xdr:rowOff>7620</xdr:rowOff>
    </xdr:to>
    <xdr:pic>
      <xdr:nvPicPr>
        <xdr:cNvPr id="3" name="Imagen 2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7348"/>
        <a:stretch/>
      </xdr:blipFill>
      <xdr:spPr bwMode="auto">
        <a:xfrm>
          <a:off x="2722880" y="116840"/>
          <a:ext cx="118745" cy="65278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2089785</xdr:colOff>
      <xdr:row>1</xdr:row>
      <xdr:rowOff>15875</xdr:rowOff>
    </xdr:from>
    <xdr:to>
      <xdr:col>2</xdr:col>
      <xdr:colOff>2598420</xdr:colOff>
      <xdr:row>4</xdr:row>
      <xdr:rowOff>4445</xdr:rowOff>
    </xdr:to>
    <xdr:pic>
      <xdr:nvPicPr>
        <xdr:cNvPr id="4" name="Imagen 3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94660" y="206375"/>
          <a:ext cx="508635" cy="560070"/>
        </a:xfrm>
        <a:prstGeom prst="rect">
          <a:avLst/>
        </a:prstGeom>
      </xdr:spPr>
    </xdr:pic>
    <xdr:clientData/>
  </xdr:twoCellAnchor>
  <xdr:twoCellAnchor editAs="oneCell">
    <xdr:from>
      <xdr:col>1</xdr:col>
      <xdr:colOff>171450</xdr:colOff>
      <xdr:row>0</xdr:row>
      <xdr:rowOff>114300</xdr:rowOff>
    </xdr:from>
    <xdr:to>
      <xdr:col>2</xdr:col>
      <xdr:colOff>1821815</xdr:colOff>
      <xdr:row>4</xdr:row>
      <xdr:rowOff>59055</xdr:rowOff>
    </xdr:to>
    <xdr:pic>
      <xdr:nvPicPr>
        <xdr:cNvPr id="5" name="Imagen 4" descr="C:\Users\DepInformatica\Desktop\Hojas membretadas 2022\Top_externa.JPG"/>
        <xdr:cNvPicPr/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7369" r="69835"/>
        <a:stretch/>
      </xdr:blipFill>
      <xdr:spPr bwMode="auto">
        <a:xfrm>
          <a:off x="523875" y="114300"/>
          <a:ext cx="2202815" cy="70675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B1:H44"/>
  <sheetViews>
    <sheetView tabSelected="1" topLeftCell="A34" zoomScaleNormal="100" zoomScaleSheetLayoutView="55" zoomScalePageLayoutView="115" workbookViewId="0">
      <selection activeCell="C31" sqref="C31"/>
    </sheetView>
  </sheetViews>
  <sheetFormatPr baseColWidth="10" defaultColWidth="5.28515625" defaultRowHeight="15" x14ac:dyDescent="0.25"/>
  <cols>
    <col min="1" max="1" width="5.28515625" style="6"/>
    <col min="2" max="2" width="8.28515625" style="47" customWidth="1"/>
    <col min="3" max="3" width="53.42578125" style="48" customWidth="1"/>
    <col min="4" max="4" width="8.5703125" style="48" customWidth="1"/>
    <col min="5" max="5" width="14.7109375" style="49" bestFit="1" customWidth="1"/>
    <col min="6" max="6" width="11.7109375" style="52" customWidth="1"/>
    <col min="7" max="7" width="15.140625" style="53" customWidth="1"/>
    <col min="8" max="8" width="9.85546875" style="6" bestFit="1" customWidth="1"/>
    <col min="9" max="11" width="5.28515625" style="6"/>
    <col min="12" max="15" width="7.5703125" style="6" customWidth="1"/>
    <col min="16" max="16384" width="5.28515625" style="6"/>
  </cols>
  <sheetData>
    <row r="1" spans="2:8" x14ac:dyDescent="0.25">
      <c r="B1" s="1"/>
      <c r="C1" s="2"/>
      <c r="D1" s="2"/>
      <c r="E1" s="3"/>
      <c r="F1" s="4"/>
      <c r="G1" s="5"/>
    </row>
    <row r="2" spans="2:8" x14ac:dyDescent="0.25">
      <c r="B2" s="1"/>
      <c r="C2" s="2"/>
      <c r="D2" s="2"/>
      <c r="E2" s="3"/>
      <c r="F2" s="4"/>
      <c r="G2" s="5"/>
    </row>
    <row r="3" spans="2:8" x14ac:dyDescent="0.25">
      <c r="B3" s="1"/>
      <c r="C3" s="2"/>
      <c r="D3" s="2"/>
      <c r="E3" s="3"/>
      <c r="F3" s="4"/>
      <c r="G3" s="5"/>
    </row>
    <row r="4" spans="2:8" x14ac:dyDescent="0.25">
      <c r="B4" s="1"/>
      <c r="C4" s="2"/>
      <c r="D4" s="2"/>
      <c r="E4" s="3"/>
      <c r="F4" s="4"/>
      <c r="G4" s="5"/>
    </row>
    <row r="5" spans="2:8" x14ac:dyDescent="0.25">
      <c r="B5" s="1"/>
      <c r="C5" s="2"/>
      <c r="D5" s="2"/>
      <c r="E5" s="3"/>
      <c r="F5" s="4"/>
      <c r="G5" s="5"/>
    </row>
    <row r="6" spans="2:8" ht="15.75" thickBot="1" x14ac:dyDescent="0.3">
      <c r="B6" s="1"/>
      <c r="C6" s="2"/>
      <c r="D6" s="2"/>
      <c r="E6" s="3"/>
      <c r="F6" s="4"/>
      <c r="G6" s="5"/>
    </row>
    <row r="7" spans="2:8" x14ac:dyDescent="0.25">
      <c r="B7" s="64" t="s">
        <v>0</v>
      </c>
      <c r="C7" s="66" t="s">
        <v>1</v>
      </c>
      <c r="D7" s="66" t="s">
        <v>2</v>
      </c>
      <c r="E7" s="68" t="s">
        <v>3</v>
      </c>
      <c r="F7" s="60">
        <v>2022</v>
      </c>
      <c r="G7" s="61"/>
    </row>
    <row r="8" spans="2:8" s="9" customFormat="1" ht="15.75" thickBot="1" x14ac:dyDescent="0.3">
      <c r="B8" s="65"/>
      <c r="C8" s="67"/>
      <c r="D8" s="67"/>
      <c r="E8" s="69"/>
      <c r="F8" s="7" t="s">
        <v>4</v>
      </c>
      <c r="G8" s="8" t="s">
        <v>5</v>
      </c>
    </row>
    <row r="9" spans="2:8" s="15" customFormat="1" x14ac:dyDescent="0.25">
      <c r="B9" s="10" t="s">
        <v>6</v>
      </c>
      <c r="C9" s="11"/>
      <c r="D9" s="11"/>
      <c r="E9" s="12"/>
      <c r="F9" s="13"/>
      <c r="G9" s="14"/>
    </row>
    <row r="10" spans="2:8" s="15" customFormat="1" x14ac:dyDescent="0.25">
      <c r="B10" s="62" t="s">
        <v>7</v>
      </c>
      <c r="C10" s="63"/>
      <c r="D10" s="16"/>
      <c r="E10" s="17"/>
      <c r="F10" s="18"/>
      <c r="G10" s="19"/>
    </row>
    <row r="11" spans="2:8" s="15" customFormat="1" x14ac:dyDescent="0.25">
      <c r="B11" s="62" t="s">
        <v>8</v>
      </c>
      <c r="C11" s="63"/>
      <c r="D11" s="16"/>
      <c r="E11" s="17"/>
      <c r="F11" s="18"/>
      <c r="G11" s="19"/>
    </row>
    <row r="12" spans="2:8" s="15" customFormat="1" ht="102" x14ac:dyDescent="0.25">
      <c r="B12" s="20" t="s">
        <v>9</v>
      </c>
      <c r="C12" s="21" t="s">
        <v>10</v>
      </c>
      <c r="D12" s="22" t="s">
        <v>11</v>
      </c>
      <c r="E12" s="23">
        <v>0</v>
      </c>
      <c r="F12" s="24">
        <f>286.9+158.4</f>
        <v>445.29999999999995</v>
      </c>
      <c r="G12" s="25">
        <f t="shared" ref="G12" si="0">+F12*E12</f>
        <v>0</v>
      </c>
    </row>
    <row r="13" spans="2:8" ht="107.25" customHeight="1" x14ac:dyDescent="0.25">
      <c r="B13" s="20" t="s">
        <v>12</v>
      </c>
      <c r="C13" s="21" t="s">
        <v>13</v>
      </c>
      <c r="D13" s="22" t="s">
        <v>11</v>
      </c>
      <c r="E13" s="23">
        <v>0</v>
      </c>
      <c r="F13" s="24">
        <f>286.9+158.4</f>
        <v>445.29999999999995</v>
      </c>
      <c r="G13" s="25">
        <f>F13*E13</f>
        <v>0</v>
      </c>
      <c r="H13" s="26"/>
    </row>
    <row r="14" spans="2:8" ht="115.5" customHeight="1" x14ac:dyDescent="0.25">
      <c r="B14" s="20" t="s">
        <v>14</v>
      </c>
      <c r="C14" s="21" t="s">
        <v>15</v>
      </c>
      <c r="D14" s="22" t="s">
        <v>11</v>
      </c>
      <c r="E14" s="23">
        <v>0</v>
      </c>
      <c r="F14" s="24">
        <f t="shared" ref="F14" si="1">286.9+158.4</f>
        <v>445.29999999999995</v>
      </c>
      <c r="G14" s="25">
        <f t="shared" ref="G14:G16" si="2">F14*E14</f>
        <v>0</v>
      </c>
      <c r="H14" s="26"/>
    </row>
    <row r="15" spans="2:8" ht="144" customHeight="1" x14ac:dyDescent="0.25">
      <c r="B15" s="20" t="s">
        <v>16</v>
      </c>
      <c r="C15" s="27" t="s">
        <v>17</v>
      </c>
      <c r="D15" s="22" t="s">
        <v>18</v>
      </c>
      <c r="E15" s="23">
        <v>0</v>
      </c>
      <c r="F15" s="24">
        <f>133.59*1.1</f>
        <v>146.94900000000001</v>
      </c>
      <c r="G15" s="25">
        <f t="shared" si="2"/>
        <v>0</v>
      </c>
      <c r="H15" s="26"/>
    </row>
    <row r="16" spans="2:8" ht="165.75" x14ac:dyDescent="0.25">
      <c r="B16" s="20" t="s">
        <v>19</v>
      </c>
      <c r="C16" s="28" t="s">
        <v>20</v>
      </c>
      <c r="D16" s="29" t="s">
        <v>11</v>
      </c>
      <c r="E16" s="30">
        <v>0</v>
      </c>
      <c r="F16" s="24">
        <f>286.9+158.4</f>
        <v>445.29999999999995</v>
      </c>
      <c r="G16" s="25">
        <f t="shared" si="2"/>
        <v>0</v>
      </c>
      <c r="H16" s="26"/>
    </row>
    <row r="17" spans="2:8" s="15" customFormat="1" x14ac:dyDescent="0.25">
      <c r="B17" s="62" t="s">
        <v>21</v>
      </c>
      <c r="C17" s="63"/>
      <c r="D17" s="16"/>
      <c r="E17" s="17"/>
      <c r="F17" s="18"/>
      <c r="G17" s="19"/>
    </row>
    <row r="18" spans="2:8" ht="114.75" x14ac:dyDescent="0.25">
      <c r="B18" s="20" t="s">
        <v>22</v>
      </c>
      <c r="C18" s="31" t="s">
        <v>23</v>
      </c>
      <c r="D18" s="22" t="s">
        <v>11</v>
      </c>
      <c r="E18" s="23">
        <v>0</v>
      </c>
      <c r="F18" s="24">
        <f>163.4+34.5</f>
        <v>197.9</v>
      </c>
      <c r="G18" s="25">
        <f>F18*E18</f>
        <v>0</v>
      </c>
      <c r="H18" s="26"/>
    </row>
    <row r="19" spans="2:8" ht="155.25" customHeight="1" x14ac:dyDescent="0.25">
      <c r="B19" s="20" t="s">
        <v>24</v>
      </c>
      <c r="C19" s="31" t="s">
        <v>25</v>
      </c>
      <c r="D19" s="22" t="s">
        <v>11</v>
      </c>
      <c r="E19" s="23">
        <v>0</v>
      </c>
      <c r="F19" s="24">
        <v>197.9</v>
      </c>
      <c r="G19" s="25">
        <f>F19*E19</f>
        <v>0</v>
      </c>
      <c r="H19" s="26"/>
    </row>
    <row r="20" spans="2:8" ht="68.25" customHeight="1" x14ac:dyDescent="0.25">
      <c r="B20" s="20" t="s">
        <v>26</v>
      </c>
      <c r="C20" s="32" t="s">
        <v>70</v>
      </c>
      <c r="D20" s="29" t="s">
        <v>27</v>
      </c>
      <c r="E20" s="23">
        <v>0</v>
      </c>
      <c r="F20" s="33">
        <v>52</v>
      </c>
      <c r="G20" s="25">
        <f>F20*E20</f>
        <v>0</v>
      </c>
      <c r="H20" s="26"/>
    </row>
    <row r="21" spans="2:8" ht="15" customHeight="1" x14ac:dyDescent="0.25">
      <c r="B21" s="62" t="s">
        <v>28</v>
      </c>
      <c r="C21" s="63"/>
      <c r="D21" s="16"/>
      <c r="E21" s="17"/>
      <c r="F21" s="17"/>
      <c r="G21" s="19"/>
      <c r="H21" s="26"/>
    </row>
    <row r="22" spans="2:8" x14ac:dyDescent="0.25">
      <c r="B22" s="62" t="s">
        <v>29</v>
      </c>
      <c r="C22" s="63"/>
      <c r="D22" s="16"/>
      <c r="E22" s="17"/>
      <c r="F22" s="17"/>
      <c r="G22" s="19"/>
      <c r="H22" s="26"/>
    </row>
    <row r="23" spans="2:8" ht="89.25" x14ac:dyDescent="0.25">
      <c r="B23" s="20" t="s">
        <v>30</v>
      </c>
      <c r="C23" s="31" t="s">
        <v>31</v>
      </c>
      <c r="D23" s="22" t="s">
        <v>11</v>
      </c>
      <c r="E23" s="23">
        <v>0</v>
      </c>
      <c r="F23" s="24">
        <v>2546.5569999999998</v>
      </c>
      <c r="G23" s="25">
        <f>F23*E23</f>
        <v>0</v>
      </c>
      <c r="H23" s="26"/>
    </row>
    <row r="24" spans="2:8" ht="106.5" customHeight="1" x14ac:dyDescent="0.25">
      <c r="B24" s="20" t="s">
        <v>32</v>
      </c>
      <c r="C24" s="34" t="s">
        <v>33</v>
      </c>
      <c r="D24" s="22" t="s">
        <v>11</v>
      </c>
      <c r="E24" s="23">
        <v>0</v>
      </c>
      <c r="F24" s="24">
        <v>2546.5569999999998</v>
      </c>
      <c r="G24" s="25">
        <f t="shared" ref="G24:G32" si="3">F24*E24</f>
        <v>0</v>
      </c>
      <c r="H24" s="26"/>
    </row>
    <row r="25" spans="2:8" ht="84" customHeight="1" x14ac:dyDescent="0.25">
      <c r="B25" s="20" t="s">
        <v>34</v>
      </c>
      <c r="C25" s="34" t="s">
        <v>35</v>
      </c>
      <c r="D25" s="22" t="s">
        <v>11</v>
      </c>
      <c r="E25" s="23">
        <v>0</v>
      </c>
      <c r="F25" s="24">
        <v>2546.5569999999998</v>
      </c>
      <c r="G25" s="25">
        <f t="shared" si="3"/>
        <v>0</v>
      </c>
      <c r="H25" s="26"/>
    </row>
    <row r="26" spans="2:8" ht="66.75" customHeight="1" x14ac:dyDescent="0.25">
      <c r="B26" s="20" t="s">
        <v>36</v>
      </c>
      <c r="C26" s="34" t="s">
        <v>37</v>
      </c>
      <c r="D26" s="22" t="s">
        <v>11</v>
      </c>
      <c r="E26" s="23">
        <v>0</v>
      </c>
      <c r="F26" s="24">
        <v>2546.5569999999998</v>
      </c>
      <c r="G26" s="25">
        <f t="shared" si="3"/>
        <v>0</v>
      </c>
      <c r="H26" s="26"/>
    </row>
    <row r="27" spans="2:8" s="15" customFormat="1" x14ac:dyDescent="0.25">
      <c r="B27" s="62" t="s">
        <v>38</v>
      </c>
      <c r="C27" s="63"/>
      <c r="D27" s="16"/>
      <c r="E27" s="17"/>
      <c r="F27" s="18"/>
      <c r="G27" s="19"/>
    </row>
    <row r="28" spans="2:8" s="59" customFormat="1" ht="93" customHeight="1" x14ac:dyDescent="0.25">
      <c r="B28" s="54" t="s">
        <v>39</v>
      </c>
      <c r="C28" s="55" t="s">
        <v>68</v>
      </c>
      <c r="D28" s="56" t="s">
        <v>40</v>
      </c>
      <c r="E28" s="23">
        <v>0</v>
      </c>
      <c r="F28" s="57">
        <v>451.1</v>
      </c>
      <c r="G28" s="25">
        <f t="shared" si="3"/>
        <v>0</v>
      </c>
      <c r="H28" s="58"/>
    </row>
    <row r="29" spans="2:8" s="15" customFormat="1" x14ac:dyDescent="0.25">
      <c r="B29" s="62" t="s">
        <v>41</v>
      </c>
      <c r="C29" s="63"/>
      <c r="D29" s="16"/>
      <c r="E29" s="17"/>
      <c r="F29" s="18"/>
      <c r="G29" s="19"/>
    </row>
    <row r="30" spans="2:8" s="59" customFormat="1" ht="54" customHeight="1" x14ac:dyDescent="0.25">
      <c r="B30" s="54" t="s">
        <v>42</v>
      </c>
      <c r="C30" s="55" t="s">
        <v>43</v>
      </c>
      <c r="D30" s="56" t="s">
        <v>44</v>
      </c>
      <c r="E30" s="23">
        <v>0</v>
      </c>
      <c r="F30" s="57">
        <v>1</v>
      </c>
      <c r="G30" s="25">
        <f t="shared" si="3"/>
        <v>0</v>
      </c>
      <c r="H30" s="58"/>
    </row>
    <row r="31" spans="2:8" s="59" customFormat="1" ht="108.75" customHeight="1" x14ac:dyDescent="0.25">
      <c r="B31" s="54" t="s">
        <v>45</v>
      </c>
      <c r="C31" s="55" t="s">
        <v>46</v>
      </c>
      <c r="D31" s="56" t="s">
        <v>44</v>
      </c>
      <c r="E31" s="23">
        <v>0</v>
      </c>
      <c r="F31" s="57">
        <v>1</v>
      </c>
      <c r="G31" s="25">
        <f t="shared" si="3"/>
        <v>0</v>
      </c>
      <c r="H31" s="58"/>
    </row>
    <row r="32" spans="2:8" s="59" customFormat="1" ht="71.25" customHeight="1" x14ac:dyDescent="0.25">
      <c r="B32" s="54" t="s">
        <v>47</v>
      </c>
      <c r="C32" s="55" t="s">
        <v>69</v>
      </c>
      <c r="D32" s="56" t="s">
        <v>44</v>
      </c>
      <c r="E32" s="23">
        <v>0</v>
      </c>
      <c r="F32" s="57">
        <v>1</v>
      </c>
      <c r="G32" s="25">
        <f t="shared" si="3"/>
        <v>0</v>
      </c>
      <c r="H32" s="58"/>
    </row>
    <row r="33" spans="2:8" s="15" customFormat="1" x14ac:dyDescent="0.25">
      <c r="B33" s="35" t="s">
        <v>48</v>
      </c>
      <c r="C33" s="16"/>
      <c r="D33" s="16"/>
      <c r="E33" s="16"/>
      <c r="F33" s="18"/>
      <c r="G33" s="19"/>
    </row>
    <row r="34" spans="2:8" s="15" customFormat="1" x14ac:dyDescent="0.25">
      <c r="B34" s="35" t="s">
        <v>49</v>
      </c>
      <c r="C34" s="16"/>
      <c r="D34" s="16"/>
      <c r="E34" s="16"/>
      <c r="F34" s="18"/>
      <c r="G34" s="19"/>
    </row>
    <row r="35" spans="2:8" ht="89.25" x14ac:dyDescent="0.25">
      <c r="B35" s="36" t="s">
        <v>50</v>
      </c>
      <c r="C35" s="31" t="s">
        <v>51</v>
      </c>
      <c r="D35" s="37" t="s">
        <v>11</v>
      </c>
      <c r="E35" s="23">
        <v>0</v>
      </c>
      <c r="F35" s="38">
        <v>2000</v>
      </c>
      <c r="G35" s="25">
        <f>E35*F35</f>
        <v>0</v>
      </c>
      <c r="H35" s="26"/>
    </row>
    <row r="36" spans="2:8" ht="255.75" customHeight="1" x14ac:dyDescent="0.25">
      <c r="B36" s="36" t="s">
        <v>52</v>
      </c>
      <c r="C36" s="34" t="s">
        <v>53</v>
      </c>
      <c r="D36" s="37" t="s">
        <v>11</v>
      </c>
      <c r="E36" s="23">
        <v>0</v>
      </c>
      <c r="F36" s="38">
        <v>2000</v>
      </c>
      <c r="G36" s="25">
        <f t="shared" ref="G36:G38" si="4">E36*F36</f>
        <v>0</v>
      </c>
      <c r="H36" s="26"/>
    </row>
    <row r="37" spans="2:8" ht="114.75" x14ac:dyDescent="0.25">
      <c r="B37" s="36" t="s">
        <v>54</v>
      </c>
      <c r="C37" s="34" t="s">
        <v>55</v>
      </c>
      <c r="D37" s="37" t="s">
        <v>11</v>
      </c>
      <c r="E37" s="23">
        <v>0</v>
      </c>
      <c r="F37" s="38">
        <v>2000</v>
      </c>
      <c r="G37" s="25">
        <f t="shared" si="4"/>
        <v>0</v>
      </c>
      <c r="H37" s="26"/>
    </row>
    <row r="38" spans="2:8" ht="89.25" x14ac:dyDescent="0.25">
      <c r="B38" s="36" t="s">
        <v>56</v>
      </c>
      <c r="C38" s="34" t="s">
        <v>57</v>
      </c>
      <c r="D38" s="37" t="s">
        <v>11</v>
      </c>
      <c r="E38" s="23">
        <v>0</v>
      </c>
      <c r="F38" s="38">
        <v>2000</v>
      </c>
      <c r="G38" s="25">
        <f t="shared" si="4"/>
        <v>0</v>
      </c>
      <c r="H38" s="26"/>
    </row>
    <row r="39" spans="2:8" x14ac:dyDescent="0.25">
      <c r="B39" s="35" t="s">
        <v>58</v>
      </c>
      <c r="C39" s="16"/>
      <c r="D39" s="16"/>
      <c r="E39" s="18"/>
      <c r="F39" s="18"/>
      <c r="G39" s="19"/>
      <c r="H39" s="26"/>
    </row>
    <row r="40" spans="2:8" ht="81" customHeight="1" x14ac:dyDescent="0.25">
      <c r="B40" s="36" t="s">
        <v>59</v>
      </c>
      <c r="C40" s="34" t="s">
        <v>60</v>
      </c>
      <c r="D40" s="37" t="s">
        <v>40</v>
      </c>
      <c r="E40" s="23">
        <v>0</v>
      </c>
      <c r="F40" s="38">
        <f>177.56+30.72</f>
        <v>208.28</v>
      </c>
      <c r="G40" s="25">
        <f>E40*F40</f>
        <v>0</v>
      </c>
      <c r="H40" s="26"/>
    </row>
    <row r="41" spans="2:8" ht="90" customHeight="1" x14ac:dyDescent="0.25">
      <c r="B41" s="36" t="s">
        <v>61</v>
      </c>
      <c r="C41" s="39" t="s">
        <v>62</v>
      </c>
      <c r="D41" s="40" t="s">
        <v>11</v>
      </c>
      <c r="E41" s="23">
        <v>0</v>
      </c>
      <c r="F41" s="38">
        <f>245+51.81</f>
        <v>296.81</v>
      </c>
      <c r="G41" s="25">
        <f t="shared" ref="G41:G43" si="5">E41*F41</f>
        <v>0</v>
      </c>
      <c r="H41" s="26"/>
    </row>
    <row r="42" spans="2:8" ht="76.5" x14ac:dyDescent="0.25">
      <c r="B42" s="36" t="s">
        <v>63</v>
      </c>
      <c r="C42" s="31" t="s">
        <v>64</v>
      </c>
      <c r="D42" s="41" t="s">
        <v>18</v>
      </c>
      <c r="E42" s="23">
        <v>0</v>
      </c>
      <c r="F42" s="38">
        <v>98.94</v>
      </c>
      <c r="G42" s="25">
        <f t="shared" si="5"/>
        <v>0</v>
      </c>
      <c r="H42" s="26"/>
    </row>
    <row r="43" spans="2:8" ht="131.25" customHeight="1" thickBot="1" x14ac:dyDescent="0.3">
      <c r="B43" s="42" t="s">
        <v>65</v>
      </c>
      <c r="C43" s="43" t="s">
        <v>66</v>
      </c>
      <c r="D43" s="44" t="s">
        <v>11</v>
      </c>
      <c r="E43" s="45">
        <v>0</v>
      </c>
      <c r="F43" s="46">
        <f>F41</f>
        <v>296.81</v>
      </c>
      <c r="G43" s="25">
        <f t="shared" si="5"/>
        <v>0</v>
      </c>
      <c r="H43" s="26"/>
    </row>
    <row r="44" spans="2:8" ht="15.75" thickBot="1" x14ac:dyDescent="0.3">
      <c r="F44" s="50" t="s">
        <v>67</v>
      </c>
      <c r="G44" s="51">
        <f>SUM(G12:G43)</f>
        <v>0</v>
      </c>
    </row>
  </sheetData>
  <mergeCells count="12">
    <mergeCell ref="F7:G7"/>
    <mergeCell ref="B10:C10"/>
    <mergeCell ref="B29:C29"/>
    <mergeCell ref="B7:B8"/>
    <mergeCell ref="C7:C8"/>
    <mergeCell ref="D7:D8"/>
    <mergeCell ref="E7:E8"/>
    <mergeCell ref="B11:C11"/>
    <mergeCell ref="B17:C17"/>
    <mergeCell ref="B21:C21"/>
    <mergeCell ref="B22:C22"/>
    <mergeCell ref="B27:C27"/>
  </mergeCells>
  <printOptions horizontalCentered="1"/>
  <pageMargins left="0.59055118110236227" right="0.59055118110236227" top="0.59055118110236227" bottom="0.59055118110236227" header="0.31496062992125984" footer="0.31496062992125984"/>
  <pageSetup scale="72" fitToHeight="0" orientation="portrait" r:id="rId1"/>
  <headerFooter alignWithMargins="0">
    <oddFooter>&amp;L&amp;"Montserrat,Normal"&amp;8ABRIL 2022&amp;C&amp;"Montserrat,Normal"&amp;8GERENCIA DE OPERACIONES E INGENIERÍA&amp;R&amp;"Montserrat,Normal"&amp;8Página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E.- MTTO MUELLES Y PATIOS</vt:lpstr>
      <vt:lpstr>'E.- MTTO MUELLES Y PATIOS'!Área_de_impresión</vt:lpstr>
      <vt:lpstr>'E.- MTTO MUELLES Y PATIOS'!Títulos_a_imprimir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DPROYECTOS</dc:creator>
  <cp:lastModifiedBy>DPROYECTOS</cp:lastModifiedBy>
  <dcterms:created xsi:type="dcterms:W3CDTF">2022-06-30T17:43:15Z</dcterms:created>
  <dcterms:modified xsi:type="dcterms:W3CDTF">2022-06-30T23:36:34Z</dcterms:modified>
</cp:coreProperties>
</file>